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<sst xmlns="http://schemas.openxmlformats.org/spreadsheetml/2006/main" count="159" uniqueCount="113">
  <si>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</si>
  <si>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</si>
  <si>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</si>
  <si>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</si>
  <si>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</si>
  <si>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</si>
  <si>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</si>
  <si>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</si>
  <si>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</si>
  <si>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</si>
  <si>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</si>
  <si>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</si>
  <si>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</si>
  <si>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</si>
  <si>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</si>
  <si>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</si>
  <si>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</si>
  <si>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</si>
  <si>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</si>
  <si>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</si>
  <si>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</si>
  <si>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</si>
  <si>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</si>
  <si>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</si>
  <si>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</si>
  <si>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</si>
  <si>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</si>
  <si>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</si>
  <si>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</si>
  <si>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</si>
  <si>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</si>
  <si>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</si>
  <si>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</si>
  <si>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</si>
  <si>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</si>
  <si>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</si>
  <si>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</si>
  <si>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</si>
  <si>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</si>
  <si>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</si>
  <si>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</si>
  <si>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</si>
  <si>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</si>
  <si>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</si>
  <si>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</si>
  <si>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</si>
  <si>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</si>
  <si>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</si>
  <si>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</si>
  <si>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</si>
  <si>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</si>
  <si>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</si>
  <si>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</si>
  <si>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</si>
  <si>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</si>
  <si>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</si>
  <si>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</si>
  <si>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</si>
  <si>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</si>
  <si>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</si>
  <si>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</si>
  <si>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</si>
  <si>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</si>
  <si>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</si>
  <si>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</si>
  <si>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</si>
  <si>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</si>
  <si>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</si>
  <si>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</si>
  <si>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</si>
  <si>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</si>
  <si>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</si>
  <si>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</si>
  <si>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</si>
  <si>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</si>
  <si>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</si>
  <si>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</si>
  <si>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</si>
  <si>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</si>
  <si>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</si>
  <si>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</si>
  <si>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</si>
  <si>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</si>
  <si>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</si>
  <si>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</si>
  <si>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</si>
  <si>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</si>
  <si>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</si>
  <si>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</si>
  <si>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</si>
  <si>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</si>
  <si>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</si>
  <si>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</si>
  <si>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</si>
  <si>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</si>
  <si>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</si>
  <si>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</si>
  <si>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</si>
  <si>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</si>
  <si>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</si>
  <si>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</si>
  <si>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</si>
  <si>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</si>
  <si>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</si>
  <si>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</si>
  <si>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</si>
  <si>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</si>
  <si>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</si>
  <si>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</si>
  <si>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</si>
  <si>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</si>
  <si>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</si>
  <si>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08.12.2014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</si>
</sst>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38760.50000000001</c:v>
                </c:pt>
                <c:pt idx="1">
                  <c:v>33493.2</c:v>
                </c:pt>
                <c:pt idx="2">
                  <c:v>1263.5000000000002</c:v>
                </c:pt>
                <c:pt idx="3">
                  <c:v>4003.80000000001</c:v>
                </c:pt>
              </c:numCache>
            </c:numRef>
          </c:val>
          <c:shape val="box"/>
        </c:ser>
        <c:shape val="box"/>
        <c:axId val="26963022"/>
        <c:axId val="41340607"/>
      </c:bar3D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254045.50999999998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15419.699999999999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1640.210000000061</c:v>
                </c:pt>
              </c:numCache>
            </c:numRef>
          </c:val>
          <c:shape val="box"/>
        </c:ser>
        <c:shape val="box"/>
        <c:axId val="36521144"/>
        <c:axId val="60254841"/>
      </c:bar3D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200345</c:v>
                </c:pt>
                <c:pt idx="1">
                  <c:v>156717.4</c:v>
                </c:pt>
                <c:pt idx="2">
                  <c:v>7717.8</c:v>
                </c:pt>
                <c:pt idx="3">
                  <c:v>2836.6</c:v>
                </c:pt>
                <c:pt idx="4">
                  <c:v>19253.699999999997</c:v>
                </c:pt>
                <c:pt idx="5">
                  <c:v>2218.5</c:v>
                </c:pt>
                <c:pt idx="6">
                  <c:v>11601.000000000007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176264.80000000002</c:v>
                </c:pt>
                <c:pt idx="1">
                  <c:v>142591.8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11349.100000000033</c:v>
                </c:pt>
              </c:numCache>
            </c:numRef>
          </c:val>
          <c:shape val="box"/>
        </c:ser>
        <c:shape val="box"/>
        <c:axId val="5422658"/>
        <c:axId val="48803923"/>
      </c:bar3D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33037.99999999999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6142.499999999989</c:v>
                </c:pt>
              </c:numCache>
            </c:numRef>
          </c:val>
          <c:shape val="box"/>
        </c:ser>
        <c:shape val="box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10502.900000000003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3004.8000000000043</c:v>
                </c:pt>
              </c:numCache>
            </c:numRef>
          </c:val>
          <c:shape val="box"/>
        </c:ser>
        <c:shape val="box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9479"/>
        <c:crosses val="autoZero"/>
        <c:auto val="1"/>
        <c:lblOffset val="100"/>
        <c:tickLblSkip val="2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34018720"/>
        <c:axId val="37733025"/>
      </c:bar3D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33197.8</c:v>
                </c:pt>
              </c:numCache>
            </c:numRef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200345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254045.50999999998</c:v>
                </c:pt>
                <c:pt idx="1">
                  <c:v>176264.80000000002</c:v>
                </c:pt>
                <c:pt idx="2">
                  <c:v>33037.99999999999</c:v>
                </c:pt>
                <c:pt idx="3">
                  <c:v>10502.900000000003</c:v>
                </c:pt>
                <c:pt idx="4">
                  <c:v>2818.3000000000006</c:v>
                </c:pt>
                <c:pt idx="5">
                  <c:v>38760.50000000001</c:v>
                </c:pt>
                <c:pt idx="6">
                  <c:v>33197.8</c:v>
                </c:pt>
              </c:numCache>
            </c:numRef>
          </c:val>
          <c:shape val="box"/>
        </c:ser>
        <c:shape val="box"/>
        <c:axId val="59849940"/>
        <c:axId val="1778549"/>
      </c:bar3D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453380.89999999997</c:v>
                </c:pt>
                <c:pt idx="1">
                  <c:v>64569.1</c:v>
                </c:pt>
                <c:pt idx="2">
                  <c:v>20514.600000000002</c:v>
                </c:pt>
                <c:pt idx="3">
                  <c:v>9376.3</c:v>
                </c:pt>
                <c:pt idx="4">
                  <c:v>7843.1</c:v>
                </c:pt>
                <c:pt idx="5">
                  <c:v>89932.30000000006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428637.8</c:v>
                </c:pt>
                <c:pt idx="1">
                  <c:v>39859.6</c:v>
                </c:pt>
                <c:pt idx="2">
                  <c:v>18423.600000000002</c:v>
                </c:pt>
                <c:pt idx="3">
                  <c:v>6706.300000000001</c:v>
                </c:pt>
                <c:pt idx="4">
                  <c:v>6039.499999999998</c:v>
                </c:pt>
                <c:pt idx="5">
                  <c:v>73095.01000000005</c:v>
                </c:pt>
              </c:numCache>
            </c:numRef>
          </c:val>
          <c:shape val="box"/>
        </c:ser>
        <c:shape val="box"/>
        <c:axId val="16006942"/>
        <c:axId val="9844751"/>
      </c:bar3D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1" sqref="L61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71.2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</f>
        <v>254045.50999999998</v>
      </c>
      <c r="E6" s="3">
        <f>D6/D137*100</f>
        <v>44.35447007989759</v>
      </c>
      <c r="F6" s="3" t="e">
        <f>D6/B6*100</f>
        <v>#DIV/0!</v>
      </c>
      <c r="G6" s="3">
        <f aca="true" t="shared" si="0" ref="G6:G41">D6/C6*100</f>
        <v>92.29695038656047</v>
      </c>
      <c r="H6" s="3">
        <f>B6-D6</f>
        <v>-254045.50999999998</v>
      </c>
      <c r="I6" s="3">
        <f aca="true" t="shared" si="1" ref="I6:I41">C6-D6</f>
        <v>21202.49000000002</v>
      </c>
    </row>
    <row r="7" spans="1:9" ht="18">
      <c r="A7" s="29" t="s">
        <v>3</v>
      </c>
      <c r="B7" s="49"/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83.64477687482056</v>
      </c>
      <c r="F7" s="1" t="e">
        <f>D7/B7*100</f>
        <v>#DIV/0!</v>
      </c>
      <c r="G7" s="1">
        <f t="shared" si="0"/>
        <v>98.32665547185925</v>
      </c>
      <c r="H7" s="1">
        <f>B7-D7</f>
        <v>-212495.79999999993</v>
      </c>
      <c r="I7" s="1">
        <f t="shared" si="1"/>
        <v>3616.3000000000757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0.012045085937555048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</f>
        <v>15419.699999999999</v>
      </c>
      <c r="E9" s="1">
        <f>D9/D6*100</f>
        <v>6.069660510827371</v>
      </c>
      <c r="F9" s="1" t="e">
        <f aca="true" t="shared" si="3" ref="F9:F39">D9/B9*100</f>
        <v>#DIV/0!</v>
      </c>
      <c r="G9" s="1">
        <f t="shared" si="0"/>
        <v>90.15417716634411</v>
      </c>
      <c r="H9" s="1">
        <f t="shared" si="2"/>
        <v>-15419.699999999999</v>
      </c>
      <c r="I9" s="1">
        <f t="shared" si="1"/>
        <v>1684.0000000000018</v>
      </c>
    </row>
    <row r="10" spans="1:9" ht="18">
      <c r="A10" s="29" t="s">
        <v>0</v>
      </c>
      <c r="B10" s="49"/>
      <c r="C10" s="50">
        <f>39445.5+0.9+5.6</f>
        <v>39452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</f>
        <v>24250.199999999993</v>
      </c>
      <c r="E10" s="1">
        <f>D10/D6*100</f>
        <v>9.545612516434554</v>
      </c>
      <c r="F10" s="1" t="e">
        <f t="shared" si="3"/>
        <v>#DIV/0!</v>
      </c>
      <c r="G10" s="1">
        <f t="shared" si="0"/>
        <v>61.46760620500861</v>
      </c>
      <c r="H10" s="1">
        <f t="shared" si="2"/>
        <v>-24250.199999999993</v>
      </c>
      <c r="I10" s="1">
        <f t="shared" si="1"/>
        <v>15201.800000000007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</f>
        <v>209</v>
      </c>
      <c r="E11" s="1">
        <f>D11/D6*100</f>
        <v>0.08226872421401976</v>
      </c>
      <c r="F11" s="1" t="e">
        <f t="shared" si="3"/>
        <v>#DIV/0!</v>
      </c>
      <c r="G11" s="1">
        <f t="shared" si="0"/>
        <v>82.3807646826961</v>
      </c>
      <c r="H11" s="1">
        <f t="shared" si="2"/>
        <v>-209</v>
      </c>
      <c r="I11" s="1">
        <f t="shared" si="1"/>
        <v>44.70000000000002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2281.8999999999915</v>
      </c>
      <c r="D12" s="50">
        <f>D6-D7-D8-D9-D10-D11</f>
        <v>1640.210000000061</v>
      </c>
      <c r="E12" s="1">
        <f>D12/D6*100</f>
        <v>0.6456362877659444</v>
      </c>
      <c r="F12" s="1" t="e">
        <f t="shared" si="3"/>
        <v>#DIV/0!</v>
      </c>
      <c r="G12" s="1">
        <f t="shared" si="0"/>
        <v>71.87913580788235</v>
      </c>
      <c r="H12" s="1">
        <f t="shared" si="2"/>
        <v>-1640.210000000061</v>
      </c>
      <c r="I12" s="1">
        <f t="shared" si="1"/>
        <v>641.6899999999305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</f>
        <v>176264.80000000002</v>
      </c>
      <c r="E17" s="3">
        <f>D17/D137*100</f>
        <v>30.774532475457388</v>
      </c>
      <c r="F17" s="3" t="e">
        <f>D17/B17*100</f>
        <v>#DIV/0!</v>
      </c>
      <c r="G17" s="3">
        <f t="shared" si="0"/>
        <v>87.9417861784582</v>
      </c>
      <c r="H17" s="3">
        <f>B17-D17</f>
        <v>-176264.80000000002</v>
      </c>
      <c r="I17" s="3">
        <f t="shared" si="1"/>
        <v>24168.699999999983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</f>
        <v>142591.8</v>
      </c>
      <c r="E18" s="1">
        <f>D18/D17*100</f>
        <v>80.89635593720355</v>
      </c>
      <c r="F18" s="1" t="e">
        <f t="shared" si="3"/>
        <v>#DIV/0!</v>
      </c>
      <c r="G18" s="1">
        <f t="shared" si="0"/>
        <v>91.50007796562967</v>
      </c>
      <c r="H18" s="1">
        <f t="shared" si="2"/>
        <v>-142591.8</v>
      </c>
      <c r="I18" s="1">
        <f t="shared" si="1"/>
        <v>13246.100000000006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3.404593543350684</v>
      </c>
      <c r="F19" s="1" t="e">
        <f t="shared" si="3"/>
        <v>#DIV/0!</v>
      </c>
      <c r="G19" s="1">
        <f t="shared" si="0"/>
        <v>77.75661457928422</v>
      </c>
      <c r="H19" s="1">
        <f t="shared" si="2"/>
        <v>-6001.099999999998</v>
      </c>
      <c r="I19" s="1">
        <f t="shared" si="1"/>
        <v>1716.7000000000025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</f>
        <v>2573.8</v>
      </c>
      <c r="E20" s="1">
        <f>D20/D17*100</f>
        <v>1.4601894422482538</v>
      </c>
      <c r="F20" s="1" t="e">
        <f t="shared" si="3"/>
        <v>#DIV/0!</v>
      </c>
      <c r="G20" s="1">
        <f t="shared" si="0"/>
        <v>90.73538743566242</v>
      </c>
      <c r="H20" s="1">
        <f t="shared" si="2"/>
        <v>-2573.8</v>
      </c>
      <c r="I20" s="1">
        <f t="shared" si="1"/>
        <v>262.7999999999997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</f>
        <v>12534.9</v>
      </c>
      <c r="E21" s="1">
        <f>D21/D17*100</f>
        <v>7.111402843903036</v>
      </c>
      <c r="F21" s="1" t="e">
        <f t="shared" si="3"/>
        <v>#DIV/0!</v>
      </c>
      <c r="G21" s="1">
        <f t="shared" si="0"/>
        <v>65.10351203398811</v>
      </c>
      <c r="H21" s="1">
        <f t="shared" si="2"/>
        <v>-12534.9</v>
      </c>
      <c r="I21" s="1">
        <f t="shared" si="1"/>
        <v>6718.899999999996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</f>
        <v>1269.7999999999997</v>
      </c>
      <c r="E22" s="1">
        <f>D22/D17*100</f>
        <v>0.7203934080996317</v>
      </c>
      <c r="F22" s="1" t="e">
        <f t="shared" si="3"/>
        <v>#DIV/0!</v>
      </c>
      <c r="G22" s="1">
        <f t="shared" si="0"/>
        <v>90.47381546134662</v>
      </c>
      <c r="H22" s="1">
        <f t="shared" si="2"/>
        <v>-1269.7999999999997</v>
      </c>
      <c r="I22" s="1">
        <f t="shared" si="1"/>
        <v>133.70000000000027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11293.400000000032</v>
      </c>
      <c r="E23" s="1">
        <f>D23/D17*100</f>
        <v>6.407064825194839</v>
      </c>
      <c r="F23" s="1" t="e">
        <f t="shared" si="3"/>
        <v>#DIV/0!</v>
      </c>
      <c r="G23" s="1">
        <f t="shared" si="0"/>
        <v>84.38048700304115</v>
      </c>
      <c r="H23" s="1">
        <f t="shared" si="2"/>
        <v>-11293.400000000032</v>
      </c>
      <c r="I23" s="1">
        <f t="shared" si="1"/>
        <v>2090.4999999999764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</f>
        <v>33038.09999999999</v>
      </c>
      <c r="E31" s="3">
        <f>D31/D137*100</f>
        <v>5.768208294437734</v>
      </c>
      <c r="F31" s="3" t="e">
        <f>D31/B31*100</f>
        <v>#DIV/0!</v>
      </c>
      <c r="G31" s="3">
        <f t="shared" si="0"/>
        <v>89.28661191331346</v>
      </c>
      <c r="H31" s="3">
        <f t="shared" si="2"/>
        <v>-33038.09999999999</v>
      </c>
      <c r="I31" s="3">
        <f t="shared" si="1"/>
        <v>3964.2000000000116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77.73661318296152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</f>
        <v>823.1999999999998</v>
      </c>
      <c r="E34" s="1">
        <f>D34/D31*100</f>
        <v>2.491668709762365</v>
      </c>
      <c r="F34" s="1" t="e">
        <f t="shared" si="3"/>
        <v>#DIV/0!</v>
      </c>
      <c r="G34" s="1">
        <f t="shared" si="0"/>
        <v>47.12347587154386</v>
      </c>
      <c r="H34" s="1">
        <f t="shared" si="2"/>
        <v>-823.1999999999998</v>
      </c>
      <c r="I34" s="1">
        <f t="shared" si="1"/>
        <v>923.7000000000003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1.1044824006223122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0.07506484937087787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6142.499999999987</v>
      </c>
      <c r="E37" s="1">
        <f>D37/D31*100</f>
        <v>18.592170857282923</v>
      </c>
      <c r="F37" s="1" t="e">
        <f t="shared" si="3"/>
        <v>#DIV/0!</v>
      </c>
      <c r="G37" s="1">
        <f t="shared" si="0"/>
        <v>89.71868427202595</v>
      </c>
      <c r="H37" s="1">
        <f>B37-D37</f>
        <v>-6142.499999999987</v>
      </c>
      <c r="I37" s="1">
        <f t="shared" si="1"/>
        <v>703.900000000016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</f>
        <v>533.6</v>
      </c>
      <c r="E41" s="3">
        <f>D41/D137*100</f>
        <v>0.09316261970004255</v>
      </c>
      <c r="F41" s="3" t="e">
        <f>D41/B41*100</f>
        <v>#DIV/0!</v>
      </c>
      <c r="G41" s="3">
        <f t="shared" si="0"/>
        <v>78.53988813659109</v>
      </c>
      <c r="H41" s="3">
        <f t="shared" si="2"/>
        <v>-533.6</v>
      </c>
      <c r="I41" s="3">
        <f t="shared" si="1"/>
        <v>145.80000000000018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</f>
        <v>5337.600000000001</v>
      </c>
      <c r="E43" s="3">
        <f>D43/D137*100</f>
        <v>0.9319055451854333</v>
      </c>
      <c r="F43" s="3" t="e">
        <f>D43/B43*100</f>
        <v>#DIV/0!</v>
      </c>
      <c r="G43" s="3">
        <f aca="true" t="shared" si="4" ref="G43:G73">D43/C43*100</f>
        <v>87.42711131494467</v>
      </c>
      <c r="H43" s="3">
        <f>B43-D43</f>
        <v>-5337.600000000001</v>
      </c>
      <c r="I43" s="3">
        <f aca="true" t="shared" si="5" ref="I43:I74">C43-D43</f>
        <v>767.5999999999985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91.1645683453237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0.01873501199040767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0.5845323741007191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4.5151378896882495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3.717026378896922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</f>
        <v>10502.900000000003</v>
      </c>
      <c r="E49" s="3">
        <f>D49/D137*100</f>
        <v>1.8337287826978583</v>
      </c>
      <c r="F49" s="3" t="e">
        <f>D49/B49*100</f>
        <v>#DIV/0!</v>
      </c>
      <c r="G49" s="3">
        <f t="shared" si="4"/>
        <v>86.51340175614902</v>
      </c>
      <c r="H49" s="3">
        <f>B49-D49</f>
        <v>-10502.900000000003</v>
      </c>
      <c r="I49" s="3">
        <f t="shared" si="5"/>
        <v>1637.2999999999956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66.75013567681304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0.06474402307933998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</f>
        <v>323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1.8671033714497898</v>
      </c>
      <c r="F52" s="1" t="e">
        <f t="shared" si="6"/>
        <v>#DIV/0!</v>
      </c>
      <c r="G52" s="1">
        <f t="shared" si="4"/>
        <v>60.712074303405586</v>
      </c>
      <c r="H52" s="1">
        <f t="shared" si="7"/>
        <v>-196.10000000000002</v>
      </c>
      <c r="I52" s="1">
        <f t="shared" si="5"/>
        <v>126.89999999999998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</f>
        <v>284.4999999999999</v>
      </c>
      <c r="E53" s="1">
        <f>D53/D49*100</f>
        <v>2.7087756714812077</v>
      </c>
      <c r="F53" s="1" t="e">
        <f t="shared" si="6"/>
        <v>#DIV/0!</v>
      </c>
      <c r="G53" s="1">
        <f t="shared" si="4"/>
        <v>52.77314041921719</v>
      </c>
      <c r="H53" s="1">
        <f t="shared" si="7"/>
        <v>-284.4999999999999</v>
      </c>
      <c r="I53" s="1">
        <f t="shared" si="5"/>
        <v>254.60000000000014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3633.299999999999</v>
      </c>
      <c r="D54" s="50">
        <f>D49-D50-D53-D52-D51</f>
        <v>3004.8000000000043</v>
      </c>
      <c r="E54" s="1">
        <f>D54/D49*100</f>
        <v>28.60924125717662</v>
      </c>
      <c r="F54" s="1" t="e">
        <f t="shared" si="6"/>
        <v>#DIV/0!</v>
      </c>
      <c r="G54" s="1">
        <f t="shared" si="4"/>
        <v>82.70167616216678</v>
      </c>
      <c r="H54" s="1">
        <f t="shared" si="7"/>
        <v>-3004.8000000000043</v>
      </c>
      <c r="I54" s="1">
        <f>C54-D54</f>
        <v>628.4999999999945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0.4920543686293665</v>
      </c>
      <c r="F56" s="3" t="e">
        <f>D56/B56*100</f>
        <v>#DIV/0!</v>
      </c>
      <c r="G56" s="3">
        <f t="shared" si="4"/>
        <v>90.76650563607087</v>
      </c>
      <c r="H56" s="3">
        <f>B56-D56</f>
        <v>-2818.3000000000006</v>
      </c>
      <c r="I56" s="3">
        <f t="shared" si="5"/>
        <v>286.69999999999936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111.29999999999981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83.46810422282171</v>
      </c>
      <c r="H61" s="1">
        <f t="shared" si="7"/>
        <v>-92.9000000000004</v>
      </c>
      <c r="I61" s="1">
        <f t="shared" si="5"/>
        <v>18.39999999999941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0.00024442966188167084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</f>
        <v>38760.50000000001</v>
      </c>
      <c r="E87" s="3">
        <f>D87/D137*100</f>
        <v>6.767297078117504</v>
      </c>
      <c r="F87" s="3" t="e">
        <f aca="true" t="shared" si="10" ref="F87:F92">D87/B87*100</f>
        <v>#DIV/0!</v>
      </c>
      <c r="G87" s="3">
        <f t="shared" si="8"/>
        <v>88.03702231559822</v>
      </c>
      <c r="H87" s="3">
        <f aca="true" t="shared" si="11" ref="H87:H92">B87-D87</f>
        <v>-38760.50000000001</v>
      </c>
      <c r="I87" s="3">
        <f t="shared" si="9"/>
        <v>5266.999999999993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</f>
        <v>33493.1</v>
      </c>
      <c r="E88" s="1">
        <f>D88/D87*100</f>
        <v>86.4103920228067</v>
      </c>
      <c r="F88" s="1" t="e">
        <f t="shared" si="10"/>
        <v>#DIV/0!</v>
      </c>
      <c r="G88" s="1">
        <f t="shared" si="8"/>
        <v>90.51944542039404</v>
      </c>
      <c r="H88" s="1">
        <f t="shared" si="11"/>
        <v>-33493.1</v>
      </c>
      <c r="I88" s="1">
        <f t="shared" si="9"/>
        <v>3507.9000000000015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</f>
        <v>1263.5000000000002</v>
      </c>
      <c r="E89" s="1">
        <f>D89/D87*100</f>
        <v>3.259761870976897</v>
      </c>
      <c r="F89" s="1" t="e">
        <f t="shared" si="10"/>
        <v>#DIV/0!</v>
      </c>
      <c r="G89" s="1">
        <f t="shared" si="8"/>
        <v>63.89057443365698</v>
      </c>
      <c r="H89" s="1">
        <f t="shared" si="11"/>
        <v>-1263.5000000000002</v>
      </c>
      <c r="I89" s="1">
        <f t="shared" si="9"/>
        <v>714.0999999999997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4003.9000000000087</v>
      </c>
      <c r="E91" s="1">
        <f>D91/D87*100</f>
        <v>10.3298461062164</v>
      </c>
      <c r="F91" s="1" t="e">
        <f t="shared" si="10"/>
        <v>#DIV/0!</v>
      </c>
      <c r="G91" s="1">
        <f>D91/C91*100</f>
        <v>79.30242230981024</v>
      </c>
      <c r="H91" s="1">
        <f t="shared" si="11"/>
        <v>-4003.9000000000087</v>
      </c>
      <c r="I91" s="1">
        <f>C91-D91</f>
        <v>1044.999999999991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</f>
        <v>33197.8</v>
      </c>
      <c r="E92" s="3">
        <f>D92/D137*100</f>
        <v>5.796090735153809</v>
      </c>
      <c r="F92" s="3" t="e">
        <f t="shared" si="10"/>
        <v>#DIV/0!</v>
      </c>
      <c r="G92" s="3">
        <f>D92/C92*100</f>
        <v>77.76044448192184</v>
      </c>
      <c r="H92" s="3">
        <f t="shared" si="11"/>
        <v>-33197.8</v>
      </c>
      <c r="I92" s="3">
        <f>C92-D92</f>
        <v>9494.599999999999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</f>
        <v>4891.299999999998</v>
      </c>
      <c r="E98" s="25">
        <f>D98/D137*100</f>
        <v>0.8539848608298687</v>
      </c>
      <c r="F98" s="25" t="e">
        <f>D98/B98*100</f>
        <v>#DIV/0!</v>
      </c>
      <c r="G98" s="25">
        <f aca="true" t="shared" si="12" ref="G98:G135">D98/C98*100</f>
        <v>76.27401447105785</v>
      </c>
      <c r="H98" s="25">
        <f aca="true" t="shared" si="13" ref="H98:H103">B98-D98</f>
        <v>-4891.299999999998</v>
      </c>
      <c r="I98" s="25">
        <f aca="true" t="shared" si="14" ref="I98:I135">C98-D98</f>
        <v>1521.5000000000018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0.3107558317829617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</f>
        <v>4474.400000000001</v>
      </c>
      <c r="E100" s="1">
        <f>D100/D98*100</f>
        <v>91.47670353484763</v>
      </c>
      <c r="F100" s="1" t="e">
        <f aca="true" t="shared" si="15" ref="F100:F135">D100/B100*100</f>
        <v>#DIV/0!</v>
      </c>
      <c r="G100" s="1">
        <f t="shared" si="12"/>
        <v>75.1166772991304</v>
      </c>
      <c r="H100" s="1">
        <f t="shared" si="13"/>
        <v>-4474.400000000001</v>
      </c>
      <c r="I100" s="1">
        <f t="shared" si="14"/>
        <v>1482.199999999999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4.925071044507598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401.699999999998</v>
      </c>
      <c r="E102" s="97">
        <f>D102/D98*100</f>
        <v>8.212540633369414</v>
      </c>
      <c r="F102" s="97" t="e">
        <f t="shared" si="15"/>
        <v>#DIV/0!</v>
      </c>
      <c r="G102" s="97">
        <f t="shared" si="12"/>
        <v>91.08843537414903</v>
      </c>
      <c r="H102" s="97">
        <f>B102-D102</f>
        <v>-401.699999999998</v>
      </c>
      <c r="I102" s="97">
        <f t="shared" si="14"/>
        <v>39.30000000000291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13370.099999999999</v>
      </c>
      <c r="E103" s="95">
        <f>D103/D137*100</f>
        <v>2.3343207302315196</v>
      </c>
      <c r="F103" s="95" t="e">
        <f>D103/B103*100</f>
        <v>#DIV/0!</v>
      </c>
      <c r="G103" s="95">
        <f t="shared" si="12"/>
        <v>78.1155423643651</v>
      </c>
      <c r="H103" s="95">
        <f t="shared" si="13"/>
        <v>-13370.099999999999</v>
      </c>
      <c r="I103" s="95">
        <f t="shared" si="14"/>
        <v>3745.699999999997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5.465927704355242</v>
      </c>
      <c r="F104" s="6" t="e">
        <f t="shared" si="15"/>
        <v>#DIV/0!</v>
      </c>
      <c r="G104" s="6">
        <f t="shared" si="12"/>
        <v>49.7176678685625</v>
      </c>
      <c r="H104" s="6">
        <f aca="true" t="shared" si="16" ref="H104:H135">B104-D104</f>
        <v>-730.8000000000002</v>
      </c>
      <c r="I104" s="6">
        <f t="shared" si="14"/>
        <v>739.0999999999999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</f>
        <v>362.90000000000003</v>
      </c>
      <c r="E105" s="1"/>
      <c r="F105" s="1" t="e">
        <f t="shared" si="15"/>
        <v>#DIV/0!</v>
      </c>
      <c r="G105" s="1">
        <f t="shared" si="12"/>
        <v>40.04192872117401</v>
      </c>
      <c r="H105" s="1">
        <f t="shared" si="16"/>
        <v>-362.90000000000003</v>
      </c>
      <c r="I105" s="1">
        <f t="shared" si="14"/>
        <v>543.3999999999999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1.1637908467401143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0.05534737960075093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0.45025841242773057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6.765095249848542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0.17127770173745896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0.5602052340670601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1.2071712253461082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</f>
        <v>110.8</v>
      </c>
      <c r="E117" s="19">
        <f>D117/D103*100</f>
        <v>0.8287148188869194</v>
      </c>
      <c r="F117" s="6" t="e">
        <f t="shared" si="15"/>
        <v>#DIV/0!</v>
      </c>
      <c r="G117" s="6">
        <f t="shared" si="12"/>
        <v>14.004044489383213</v>
      </c>
      <c r="H117" s="6">
        <f t="shared" si="16"/>
        <v>-110.8</v>
      </c>
      <c r="I117" s="6">
        <f t="shared" si="14"/>
        <v>680.4000000000001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9.127082071188699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0.03290925273558163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0.36798528058877644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0.3447992161614349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</f>
        <v>165</v>
      </c>
      <c r="E125" s="19">
        <f>D125/D103*100</f>
        <v>1.2340969775843114</v>
      </c>
      <c r="F125" s="6" t="e">
        <f t="shared" si="15"/>
        <v>#DIV/0!</v>
      </c>
      <c r="G125" s="6">
        <f t="shared" si="12"/>
        <v>92.28187919463086</v>
      </c>
      <c r="H125" s="6">
        <f t="shared" si="16"/>
        <v>-165</v>
      </c>
      <c r="I125" s="6">
        <f t="shared" si="14"/>
        <v>13.800000000000011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0.1264014480071204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</f>
        <v>787.9000000000003</v>
      </c>
      <c r="E129" s="19">
        <f>D129/D103*100</f>
        <v>5.8930000523556325</v>
      </c>
      <c r="F129" s="6" t="e">
        <f t="shared" si="15"/>
        <v>#DIV/0!</v>
      </c>
      <c r="G129" s="6">
        <f t="shared" si="12"/>
        <v>90.75097903708826</v>
      </c>
      <c r="H129" s="6">
        <f t="shared" si="16"/>
        <v>-787.9000000000003</v>
      </c>
      <c r="I129" s="6">
        <f t="shared" si="14"/>
        <v>80.29999999999973</v>
      </c>
    </row>
    <row r="130" spans="1:9" s="39" customFormat="1" ht="18">
      <c r="A130" s="40" t="s">
        <v>54</v>
      </c>
      <c r="B130" s="82"/>
      <c r="C130" s="51">
        <v>747.1</v>
      </c>
      <c r="D130" s="83">
        <f>21.4+1.2+34.6+22.6+31.2+22.6+44.8+0.2+32.7+30.6+29.7+33.6+24.3+38.4+29.7+36.6+5.6+24.5+36.9+39.8+25+0.6+28.8+33.8+33.8+26.9+0.1</f>
        <v>689.9999999999999</v>
      </c>
      <c r="E130" s="1">
        <f>D130/D129*100</f>
        <v>87.57456530016495</v>
      </c>
      <c r="F130" s="1" t="e">
        <f>D130/B130*100</f>
        <v>#DIV/0!</v>
      </c>
      <c r="G130" s="1">
        <f t="shared" si="12"/>
        <v>92.35711417480924</v>
      </c>
      <c r="H130" s="1">
        <f t="shared" si="16"/>
        <v>-689.9999999999999</v>
      </c>
      <c r="I130" s="1">
        <f t="shared" si="14"/>
        <v>57.100000000000136</v>
      </c>
    </row>
    <row r="131" spans="1:9" s="39" customFormat="1" ht="18">
      <c r="A131" s="29" t="s">
        <v>33</v>
      </c>
      <c r="B131" s="82"/>
      <c r="C131" s="51">
        <f>27.4-3</f>
        <v>24.4</v>
      </c>
      <c r="D131" s="83">
        <f>3.4+3+2.7+1.6-0.1+0.1+0.1+0.1+0.1+0.1+1.3</f>
        <v>12.4</v>
      </c>
      <c r="E131" s="1">
        <f>D131/D129*100</f>
        <v>1.573803782205863</v>
      </c>
      <c r="F131" s="1" t="e">
        <f>D131/B131*100</f>
        <v>#DIV/0!</v>
      </c>
      <c r="G131" s="1">
        <f>D131/C131*100</f>
        <v>50.81967213114754</v>
      </c>
      <c r="H131" s="1">
        <f t="shared" si="16"/>
        <v>-12.4</v>
      </c>
      <c r="I131" s="1">
        <f t="shared" si="14"/>
        <v>11.999999999999998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62.64725020755269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3.558686920815851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18796.399999999998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645712.4000000001</v>
      </c>
      <c r="D137" s="54">
        <f>D6+D17+D31+D41+D49+D56+D66+D69+D74+D76+D84+D87+D92+D98+D103+D96+D81+D94+D43</f>
        <v>572761.91</v>
      </c>
      <c r="E137" s="38">
        <v>100</v>
      </c>
      <c r="F137" s="3" t="e">
        <f>D137/B137*100</f>
        <v>#DIV/0!</v>
      </c>
      <c r="G137" s="3">
        <f aca="true" t="shared" si="17" ref="G137:G143">D137/C137*100</f>
        <v>88.7023247501519</v>
      </c>
      <c r="H137" s="3">
        <f aca="true" t="shared" si="18" ref="H137:H143">B137-D137</f>
        <v>-572761.91</v>
      </c>
      <c r="I137" s="3">
        <f aca="true" t="shared" si="19" ref="I137:I143">C137-D137</f>
        <v>72950.4900000001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452581.39999999997</v>
      </c>
      <c r="D138" s="67">
        <f>D7+D18+D32+D50+D57+D88+D111+D115+D44+D130</f>
        <v>428637.69999999995</v>
      </c>
      <c r="E138" s="6">
        <f>D138/D137*100</f>
        <v>74.83697720052646</v>
      </c>
      <c r="F138" s="6" t="e">
        <f aca="true" t="shared" si="20" ref="F138:F149">D138/B138*100</f>
        <v>#DIV/0!</v>
      </c>
      <c r="G138" s="6">
        <f t="shared" si="17"/>
        <v>94.7095262863211</v>
      </c>
      <c r="H138" s="6">
        <f t="shared" si="18"/>
        <v>-428637.69999999995</v>
      </c>
      <c r="I138" s="18">
        <f t="shared" si="19"/>
        <v>23943.70000000001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64569.2</v>
      </c>
      <c r="D139" s="68">
        <f>D10+D21+D34+D53+D59+D89+D47+D131+D105+D108</f>
        <v>39915.399999999994</v>
      </c>
      <c r="E139" s="6">
        <f>D139/D137*100</f>
        <v>6.968934089908317</v>
      </c>
      <c r="F139" s="6" t="e">
        <f t="shared" si="20"/>
        <v>#DIV/0!</v>
      </c>
      <c r="G139" s="6">
        <f t="shared" si="17"/>
        <v>61.81801849798355</v>
      </c>
      <c r="H139" s="6">
        <f t="shared" si="18"/>
        <v>-39915.399999999994</v>
      </c>
      <c r="I139" s="18">
        <f t="shared" si="19"/>
        <v>24653.800000000003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20514.600000000002</v>
      </c>
      <c r="D140" s="67">
        <f>D20+D9+D52+D46+D58+D33+D99+D119</f>
        <v>18423.600000000002</v>
      </c>
      <c r="E140" s="6">
        <f>D140/D137*100</f>
        <v>3.216624513316537</v>
      </c>
      <c r="F140" s="6" t="e">
        <f t="shared" si="20"/>
        <v>#DIV/0!</v>
      </c>
      <c r="G140" s="6">
        <f t="shared" si="17"/>
        <v>89.80725922026265</v>
      </c>
      <c r="H140" s="6">
        <f t="shared" si="18"/>
        <v>-18423.600000000002</v>
      </c>
      <c r="I140" s="18">
        <f t="shared" si="19"/>
        <v>2091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6706.300000000001</v>
      </c>
      <c r="E141" s="6">
        <f>D141/D137*100</f>
        <v>1.1708704581978926</v>
      </c>
      <c r="F141" s="6" t="e">
        <f t="shared" si="20"/>
        <v>#DIV/0!</v>
      </c>
      <c r="G141" s="6">
        <f t="shared" si="17"/>
        <v>80.12018685112842</v>
      </c>
      <c r="H141" s="6">
        <f t="shared" si="18"/>
        <v>-6706.300000000001</v>
      </c>
      <c r="I141" s="18">
        <f t="shared" si="19"/>
        <v>1663.9999999999982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6039.499999999998</v>
      </c>
      <c r="E142" s="6">
        <f>D142/D137*100</f>
        <v>1.0544521020959647</v>
      </c>
      <c r="F142" s="6" t="e">
        <f t="shared" si="20"/>
        <v>#DIV/0!</v>
      </c>
      <c r="G142" s="6">
        <f t="shared" si="17"/>
        <v>77.00399076895611</v>
      </c>
      <c r="H142" s="6">
        <f t="shared" si="18"/>
        <v>-6039.499999999998</v>
      </c>
      <c r="I142" s="18">
        <f t="shared" si="19"/>
        <v>1803.6000000000022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91833.80000000016</v>
      </c>
      <c r="D143" s="67">
        <f>D137-D138-D139-D140-D141-D142</f>
        <v>73039.41000000008</v>
      </c>
      <c r="E143" s="6">
        <f>D143/D137*100</f>
        <v>12.75214163595482</v>
      </c>
      <c r="F143" s="6" t="e">
        <f t="shared" si="20"/>
        <v>#DIV/0!</v>
      </c>
      <c r="G143" s="43">
        <f t="shared" si="17"/>
        <v>79.53434356413428</v>
      </c>
      <c r="H143" s="6">
        <f t="shared" si="18"/>
        <v>-73039.41000000008</v>
      </c>
      <c r="I143" s="6">
        <f t="shared" si="19"/>
        <v>18794.390000000087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</f>
        <v>21609.100000000002</v>
      </c>
      <c r="E145" s="15"/>
      <c r="F145" s="6" t="e">
        <f t="shared" si="20"/>
        <v>#DIV/0!</v>
      </c>
      <c r="G145" s="6">
        <f aca="true" t="shared" si="21" ref="G145:G154">D145/C145*100</f>
        <v>31.14075602701764</v>
      </c>
      <c r="H145" s="6">
        <f>B145-D145</f>
        <v>-21609.100000000002</v>
      </c>
      <c r="I145" s="6">
        <f aca="true" t="shared" si="22" ref="I145:I154">C145-D145</f>
        <v>47782.600000000006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</f>
        <v>14935.600000000002</v>
      </c>
      <c r="E146" s="6"/>
      <c r="F146" s="6" t="e">
        <f t="shared" si="20"/>
        <v>#DIV/0!</v>
      </c>
      <c r="G146" s="6">
        <f t="shared" si="21"/>
        <v>53.69331152373592</v>
      </c>
      <c r="H146" s="6">
        <f aca="true" t="shared" si="23" ref="H146:H153">B146-D146</f>
        <v>-14935.600000000002</v>
      </c>
      <c r="I146" s="6">
        <f t="shared" si="22"/>
        <v>12880.899999999998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</f>
        <v>29112.999999999993</v>
      </c>
      <c r="E147" s="6"/>
      <c r="F147" s="6" t="e">
        <f t="shared" si="20"/>
        <v>#DIV/0!</v>
      </c>
      <c r="G147" s="6">
        <f t="shared" si="21"/>
        <v>28.974761413297156</v>
      </c>
      <c r="H147" s="6">
        <f t="shared" si="23"/>
        <v>-29112.999999999993</v>
      </c>
      <c r="I147" s="6">
        <f t="shared" si="22"/>
        <v>71364.1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5500+500+400+510+31.5+114+251.5-116.2</f>
        <v>7190.8</v>
      </c>
      <c r="E148" s="6"/>
      <c r="F148" s="6" t="e">
        <f t="shared" si="20"/>
        <v>#DIV/0!</v>
      </c>
      <c r="G148" s="6">
        <f t="shared" si="21"/>
        <v>91.94220687891574</v>
      </c>
      <c r="H148" s="6">
        <f t="shared" si="23"/>
        <v>-7190.8</v>
      </c>
      <c r="I148" s="6">
        <f t="shared" si="22"/>
        <v>630.1999999999998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</f>
        <v>6837.200000000001</v>
      </c>
      <c r="E149" s="19"/>
      <c r="F149" s="6" t="e">
        <f t="shared" si="20"/>
        <v>#DIV/0!</v>
      </c>
      <c r="G149" s="6">
        <f t="shared" si="21"/>
        <v>35.121279677820354</v>
      </c>
      <c r="H149" s="6">
        <f t="shared" si="23"/>
        <v>-6837.200000000001</v>
      </c>
      <c r="I149" s="6">
        <f t="shared" si="22"/>
        <v>12630.2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882649.3</v>
      </c>
      <c r="D154" s="91">
        <f>D137+D145+D149+D150+D146+D153+D152+D147+D151+D148</f>
        <v>658454.71</v>
      </c>
      <c r="E154" s="25"/>
      <c r="F154" s="3" t="e">
        <f>D154/B154*100</f>
        <v>#DIV/0!</v>
      </c>
      <c r="G154" s="3">
        <f t="shared" si="21"/>
        <v>74.59981104613122</v>
      </c>
      <c r="H154" s="3">
        <f>B154-D154</f>
        <v>-658454.71</v>
      </c>
      <c r="I154" s="3">
        <f t="shared" si="22"/>
        <v>224194.59000000008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645712.4000000001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572761.91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645712.4000000001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572761.91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2014-11-28T13:40:47Z</cp:lastPrinted>
  <dcterms:created xsi:type="dcterms:W3CDTF">2000-06-20T04:48:00Z</dcterms:created>
  <dcterms:modified xsi:type="dcterms:W3CDTF">2014-12-08T10:45:44Z</dcterms:modified>
  <cp:category/>
  <cp:version/>
  <cp:contentType/>
  <cp:contentStatus/>
</cp:coreProperties>
</file>